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ssac Li\Google Drive\"/>
    </mc:Choice>
  </mc:AlternateContent>
  <bookViews>
    <workbookView xWindow="0" yWindow="0" windowWidth="22920" windowHeight="8664"/>
  </bookViews>
  <sheets>
    <sheet name="8_29_GLY2" sheetId="1" r:id="rId1"/>
  </sheets>
  <calcPr calcId="152511"/>
</workbook>
</file>

<file path=xl/calcChain.xml><?xml version="1.0" encoding="utf-8"?>
<calcChain xmlns="http://schemas.openxmlformats.org/spreadsheetml/2006/main">
  <c r="P32" i="1" l="1"/>
  <c r="Q32" i="1"/>
  <c r="O32" i="1"/>
  <c r="Q27" i="1"/>
  <c r="P27" i="1"/>
  <c r="O27" i="1"/>
  <c r="Q8" i="1"/>
  <c r="Q5" i="1"/>
  <c r="P8" i="1"/>
  <c r="P5" i="1"/>
  <c r="P19" i="1" s="1"/>
  <c r="P23" i="1" s="1"/>
  <c r="P28" i="1" s="1"/>
  <c r="P31" i="1" s="1"/>
  <c r="P33" i="1" s="1"/>
  <c r="Q13" i="1"/>
  <c r="P13" i="1"/>
  <c r="Q16" i="1"/>
  <c r="P16" i="1"/>
  <c r="Q19" i="1" l="1"/>
  <c r="Q23" i="1" s="1"/>
  <c r="Q28" i="1" s="1"/>
  <c r="Q31" i="1" s="1"/>
  <c r="Q33" i="1" s="1"/>
  <c r="T17" i="1"/>
  <c r="S17" i="1"/>
  <c r="R17" i="1"/>
  <c r="Q17" i="1"/>
  <c r="P17" i="1"/>
  <c r="O17" i="1"/>
  <c r="T14" i="1"/>
  <c r="S14" i="1"/>
  <c r="R14" i="1"/>
  <c r="Q14" i="1"/>
  <c r="P14" i="1"/>
  <c r="O14" i="1"/>
  <c r="T13" i="1"/>
  <c r="S13" i="1"/>
  <c r="R13" i="1"/>
  <c r="O13" i="1"/>
  <c r="T16" i="1"/>
  <c r="S16" i="1"/>
  <c r="R16" i="1"/>
  <c r="O16" i="1"/>
  <c r="T9" i="1"/>
  <c r="S9" i="1"/>
  <c r="R9" i="1"/>
  <c r="Q9" i="1"/>
  <c r="P9" i="1"/>
  <c r="O9" i="1"/>
  <c r="T8" i="1"/>
  <c r="S8" i="1"/>
  <c r="R8" i="1"/>
  <c r="O8" i="1"/>
  <c r="T6" i="1"/>
  <c r="S6" i="1"/>
  <c r="R6" i="1"/>
  <c r="Q6" i="1"/>
  <c r="P6" i="1"/>
  <c r="O6" i="1"/>
  <c r="O20" i="1" s="1"/>
  <c r="O24" i="1" s="1"/>
  <c r="T5" i="1"/>
  <c r="S5" i="1"/>
  <c r="R5" i="1"/>
  <c r="O5" i="1"/>
  <c r="S19" i="1" l="1"/>
  <c r="S23" i="1" s="1"/>
  <c r="T19" i="1"/>
  <c r="T23" i="1" s="1"/>
  <c r="R19" i="1"/>
  <c r="R23" i="1" s="1"/>
  <c r="T20" i="1"/>
  <c r="T24" i="1" s="1"/>
  <c r="O19" i="1"/>
  <c r="O23" i="1" s="1"/>
  <c r="O28" i="1" s="1"/>
  <c r="O31" i="1" s="1"/>
  <c r="O33" i="1" s="1"/>
  <c r="S20" i="1"/>
  <c r="S24" i="1" s="1"/>
  <c r="P20" i="1"/>
  <c r="P24" i="1" s="1"/>
  <c r="Q20" i="1"/>
  <c r="Q24" i="1" s="1"/>
  <c r="R20" i="1"/>
  <c r="R24" i="1" s="1"/>
  <c r="S27" i="1" l="1"/>
</calcChain>
</file>

<file path=xl/sharedStrings.xml><?xml version="1.0" encoding="utf-8"?>
<sst xmlns="http://schemas.openxmlformats.org/spreadsheetml/2006/main" count="61" uniqueCount="25">
  <si>
    <t>Filter 6: 540</t>
  </si>
  <si>
    <t>Filter 7: 590</t>
  </si>
  <si>
    <t>590 nm</t>
  </si>
  <si>
    <t>1st measurement</t>
  </si>
  <si>
    <t>1% G</t>
  </si>
  <si>
    <t>5%G</t>
  </si>
  <si>
    <t>10% G</t>
  </si>
  <si>
    <t>1% F</t>
  </si>
  <si>
    <t>5% F</t>
  </si>
  <si>
    <t>10% F</t>
  </si>
  <si>
    <t>glgC</t>
  </si>
  <si>
    <t>Control</t>
  </si>
  <si>
    <t>2nd measurement</t>
  </si>
  <si>
    <t>540 nm</t>
  </si>
  <si>
    <t>2nd Plate</t>
  </si>
  <si>
    <t>y = 0.3888x - 0.0034</t>
  </si>
  <si>
    <t>Normalized</t>
  </si>
  <si>
    <t>Average</t>
  </si>
  <si>
    <t>No glucose</t>
  </si>
  <si>
    <t>Velocity, Vi</t>
  </si>
  <si>
    <t>Conc. S, [S]</t>
  </si>
  <si>
    <t>1/[s]</t>
  </si>
  <si>
    <t>1/Vi</t>
  </si>
  <si>
    <t>No Glucose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</si>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</sst>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1" fontId="0" fillId="0" borderId="0" xfId="0" applyNumberFormat="1"/>
    <xf numFmtId="170" fontId="0" fillId="0" borderId="0" xfId="0" applyNumberForma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Glycogen concentration measured by absorbance at 540</a:t>
            </a:r>
            <a:r>
              <a:rPr lang="en-US" baseline="0"/>
              <a:t> nm</a:t>
            </a:r>
            <a:endParaRPr lang="en-US"/>
          </a:p>
        </c:rich>
      </c:tx>
      <c:layout>
        <c:manualLayout>
          <c:xMode val="edge"/>
          <c:yMode val="edge"/>
          <c:x val="0.21967110489952618"/>
          <c:y val="4.4802867383512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K12+glgC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'8_29_GLY2'!$O$19:$T$19</c:f>
              <c:numCache>
                <c:formatCode>0.000</c:formatCode>
                <c:ptCount val="6"/>
                <c:pt idx="0">
                  <c:v>0.98250000000000004</c:v>
                </c:pt>
                <c:pt idx="1">
                  <c:v>2.5339999999999998</c:v>
                </c:pt>
                <c:pt idx="2">
                  <c:v>2.617</c:v>
                </c:pt>
                <c:pt idx="3">
                  <c:v>0.1195</c:v>
                </c:pt>
                <c:pt idx="4">
                  <c:v>0.40200000000000002</c:v>
                </c:pt>
                <c:pt idx="5">
                  <c:v>0.8135</c:v>
                </c:pt>
              </c:numCache>
            </c:numRef>
          </c:val>
        </c:ser>
        <c:ser>
          <c:idx val="1"/>
          <c:order val="1"/>
          <c:tx>
            <c:v>Jump Control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'8_29_GLY2'!$O$20:$T$20</c:f>
              <c:numCache>
                <c:formatCode>0.000</c:formatCode>
                <c:ptCount val="6"/>
                <c:pt idx="0">
                  <c:v>0.28000000000000003</c:v>
                </c:pt>
                <c:pt idx="1">
                  <c:v>0.33250000000000002</c:v>
                </c:pt>
                <c:pt idx="2">
                  <c:v>0.443</c:v>
                </c:pt>
                <c:pt idx="3">
                  <c:v>0.41049999999999998</c:v>
                </c:pt>
                <c:pt idx="4">
                  <c:v>1.427</c:v>
                </c:pt>
                <c:pt idx="5">
                  <c:v>0.187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8996160"/>
        <c:axId val="548394528"/>
      </c:barChart>
      <c:catAx>
        <c:axId val="58899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394528"/>
        <c:crosses val="autoZero"/>
        <c:auto val="1"/>
        <c:lblAlgn val="ctr"/>
        <c:lblOffset val="100"/>
        <c:noMultiLvlLbl val="0"/>
      </c:catAx>
      <c:valAx>
        <c:axId val="5483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Absobance Unit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961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8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80664916885392E-2"/>
          <c:y val="0.18397817460317462"/>
          <c:w val="0.88398600174978126"/>
          <c:h val="0.6860365110611174"/>
        </c:manualLayout>
      </c:layout>
      <c:scatterChart>
        <c:scatterStyle val="lineMarker"/>
        <c:varyColors val="0"/>
        <c:ser>
          <c:idx val="0"/>
          <c:order val="0"/>
          <c:tx>
            <c:v>Lineweaver-Burk plot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"/>
            <c:backward val="8"/>
            <c:dispRSqr val="1"/>
            <c:dispEq val="1"/>
            <c:trendlineLbl>
              <c:layout>
                <c:manualLayout>
                  <c:x val="-7.5174223911666213E-2"/>
                  <c:y val="0.3021329365079364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'8_29_GLY2'!$O$32:$Q$32</c:f>
              <c:numCache>
                <c:formatCode>General</c:formatCode>
                <c:ptCount val="3"/>
                <c:pt idx="0">
                  <c:v>17.543859649122805</c:v>
                </c:pt>
                <c:pt idx="1">
                  <c:v>3.5335689045936398</c:v>
                </c:pt>
                <c:pt idx="2">
                  <c:v>1.7391304347826089</c:v>
                </c:pt>
              </c:numCache>
            </c:numRef>
          </c:xVal>
          <c:yVal>
            <c:numRef>
              <c:f>'8_29_GLY2'!$O$33:$Q$33</c:f>
              <c:numCache>
                <c:formatCode>0.00E+00</c:formatCode>
                <c:ptCount val="3"/>
                <c:pt idx="0">
                  <c:v>5096.2400036697809</c:v>
                </c:pt>
                <c:pt idx="1">
                  <c:v>1541.5430184713753</c:v>
                </c:pt>
                <c:pt idx="2">
                  <c:v>1486.0901296815837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278752"/>
        <c:axId val="665275616"/>
      </c:scatterChart>
      <c:valAx>
        <c:axId val="665278752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275616"/>
        <c:crosses val="autoZero"/>
        <c:crossBetween val="midCat"/>
      </c:valAx>
      <c:valAx>
        <c:axId val="665275616"/>
        <c:scaling>
          <c:orientation val="minMax"/>
          <c:max val="5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1/V</a:t>
                </a:r>
              </a:p>
            </c:rich>
          </c:tx>
          <c:layout>
            <c:manualLayout>
              <c:xMode val="edge"/>
              <c:yMode val="edge"/>
              <c:x val="0.12662215445459635"/>
              <c:y val="0.43125000000000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27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358140</xdr:colOff>
      <xdr:row>3</xdr:row>
      <xdr:rowOff>83820</xdr:rowOff>
    </xdr:from>
    <xdr:to>
      <xdr:col>28</xdr:col>
      <xdr:colOff>289560</xdr:colOff>
      <xdr:row>18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38100</xdr:colOff>
      <xdr:row>24</xdr:row>
      <xdr:rowOff>38100</xdr:rowOff>
    </xdr:from>
    <xdr:to>
      <xdr:col>28</xdr:col>
      <xdr:colOff>22860</xdr:colOff>
      <xdr:row>38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topLeftCell="L15" workbookViewId="0">
      <selection activeCell="S35" sqref="S35"/>
    </sheetView>
  </sheetViews>
  <sheetFormatPr defaultRowHeight="14.4" x14ac:dyDescent="0.3"/>
  <cols>
    <col min="13" max="13" width="10.44140625" customWidth="1"/>
    <col min="14" max="14" width="10.109375" customWidth="1"/>
  </cols>
  <sheetData>
    <row r="1" spans="1:20" x14ac:dyDescent="0.3">
      <c r="A1" t="s">
        <v>0</v>
      </c>
    </row>
    <row r="2" spans="1:20" x14ac:dyDescent="0.3">
      <c r="A2" s="1">
        <v>0</v>
      </c>
    </row>
    <row r="3" spans="1:20" x14ac:dyDescent="0.3">
      <c r="A3" s="1">
        <v>3.4722222222222224E-4</v>
      </c>
      <c r="N3" t="s">
        <v>14</v>
      </c>
      <c r="O3" t="s">
        <v>13</v>
      </c>
    </row>
    <row r="4" spans="1:20" x14ac:dyDescent="0.3">
      <c r="M4" t="s">
        <v>3</v>
      </c>
      <c r="O4" t="s">
        <v>4</v>
      </c>
      <c r="P4" t="s">
        <v>5</v>
      </c>
      <c r="Q4" t="s">
        <v>6</v>
      </c>
      <c r="R4" t="s">
        <v>7</v>
      </c>
      <c r="S4" t="s">
        <v>8</v>
      </c>
      <c r="T4" t="s">
        <v>9</v>
      </c>
    </row>
    <row r="5" spans="1:20" x14ac:dyDescent="0.3">
      <c r="A5">
        <v>0.93700000000000006</v>
      </c>
      <c r="B5">
        <v>3.9E-2</v>
      </c>
      <c r="C5">
        <v>1.248</v>
      </c>
      <c r="D5">
        <v>4.2000000000000003E-2</v>
      </c>
      <c r="E5">
        <v>1.3109999999999999</v>
      </c>
      <c r="F5">
        <v>4.1000000000000002E-2</v>
      </c>
      <c r="G5">
        <v>0.11799999999999999</v>
      </c>
      <c r="H5">
        <v>4.2000000000000003E-2</v>
      </c>
      <c r="I5">
        <v>0.38900000000000001</v>
      </c>
      <c r="J5">
        <v>4.1000000000000002E-2</v>
      </c>
      <c r="K5">
        <v>0.77900000000000003</v>
      </c>
      <c r="L5">
        <v>4.3999999999999997E-2</v>
      </c>
      <c r="N5" t="s">
        <v>10</v>
      </c>
      <c r="O5">
        <f>A5</f>
        <v>0.93700000000000006</v>
      </c>
      <c r="P5">
        <f>C5*2</f>
        <v>2.496</v>
      </c>
      <c r="Q5">
        <f>E5*2</f>
        <v>2.6219999999999999</v>
      </c>
      <c r="R5">
        <f>G5</f>
        <v>0.11799999999999999</v>
      </c>
      <c r="S5">
        <f>I5</f>
        <v>0.38900000000000001</v>
      </c>
      <c r="T5">
        <f>K5</f>
        <v>0.77900000000000003</v>
      </c>
    </row>
    <row r="6" spans="1:20" x14ac:dyDescent="0.3">
      <c r="A6">
        <v>1.028</v>
      </c>
      <c r="B6">
        <v>3.9E-2</v>
      </c>
      <c r="C6">
        <v>1.286</v>
      </c>
      <c r="D6">
        <v>4.1000000000000002E-2</v>
      </c>
      <c r="E6">
        <v>1.306</v>
      </c>
      <c r="F6">
        <v>4.1000000000000002E-2</v>
      </c>
      <c r="G6">
        <v>0.121</v>
      </c>
      <c r="H6">
        <v>4.1000000000000002E-2</v>
      </c>
      <c r="I6">
        <v>0.41499999999999998</v>
      </c>
      <c r="J6">
        <v>4.2000000000000003E-2</v>
      </c>
      <c r="K6">
        <v>0.84799999999999998</v>
      </c>
      <c r="L6">
        <v>4.3999999999999997E-2</v>
      </c>
      <c r="N6" t="s">
        <v>11</v>
      </c>
      <c r="O6">
        <f>B8</f>
        <v>0.27900000000000003</v>
      </c>
      <c r="P6">
        <f>D8</f>
        <v>0.33300000000000002</v>
      </c>
      <c r="Q6">
        <f>F8</f>
        <v>0.45500000000000002</v>
      </c>
      <c r="R6">
        <f>H8</f>
        <v>0.40300000000000002</v>
      </c>
      <c r="S6">
        <f>J8</f>
        <v>1.4219999999999999</v>
      </c>
      <c r="T6">
        <f>L8</f>
        <v>0.17899999999999999</v>
      </c>
    </row>
    <row r="7" spans="1:20" x14ac:dyDescent="0.3">
      <c r="M7" t="s">
        <v>12</v>
      </c>
      <c r="O7" t="s">
        <v>4</v>
      </c>
      <c r="P7" t="s">
        <v>5</v>
      </c>
      <c r="Q7" t="s">
        <v>6</v>
      </c>
      <c r="R7" t="s">
        <v>7</v>
      </c>
      <c r="S7" t="s">
        <v>8</v>
      </c>
      <c r="T7" t="s">
        <v>9</v>
      </c>
    </row>
    <row r="8" spans="1:20" x14ac:dyDescent="0.3">
      <c r="A8">
        <v>4.2000000000000003E-2</v>
      </c>
      <c r="B8">
        <v>0.27900000000000003</v>
      </c>
      <c r="C8">
        <v>4.1000000000000002E-2</v>
      </c>
      <c r="D8">
        <v>0.33300000000000002</v>
      </c>
      <c r="E8">
        <v>4.1000000000000002E-2</v>
      </c>
      <c r="F8">
        <v>0.45500000000000002</v>
      </c>
      <c r="G8">
        <v>4.2000000000000003E-2</v>
      </c>
      <c r="H8">
        <v>0.40300000000000002</v>
      </c>
      <c r="I8">
        <v>4.4999999999999998E-2</v>
      </c>
      <c r="J8">
        <v>1.4219999999999999</v>
      </c>
      <c r="K8">
        <v>4.2000000000000003E-2</v>
      </c>
      <c r="L8">
        <v>0.17899999999999999</v>
      </c>
      <c r="N8" t="s">
        <v>10</v>
      </c>
      <c r="O8">
        <f>A6</f>
        <v>1.028</v>
      </c>
      <c r="P8">
        <f>C6*2</f>
        <v>2.5720000000000001</v>
      </c>
      <c r="Q8">
        <f>E6*2</f>
        <v>2.6120000000000001</v>
      </c>
      <c r="R8">
        <f>G6</f>
        <v>0.121</v>
      </c>
      <c r="S8">
        <f>I6</f>
        <v>0.41499999999999998</v>
      </c>
      <c r="T8">
        <f>K6</f>
        <v>0.84799999999999998</v>
      </c>
    </row>
    <row r="9" spans="1:20" x14ac:dyDescent="0.3">
      <c r="A9">
        <v>4.1000000000000002E-2</v>
      </c>
      <c r="B9">
        <v>0.28100000000000003</v>
      </c>
      <c r="C9">
        <v>4.1000000000000002E-2</v>
      </c>
      <c r="D9">
        <v>0.33200000000000002</v>
      </c>
      <c r="E9">
        <v>4.1000000000000002E-2</v>
      </c>
      <c r="F9">
        <v>0.43099999999999999</v>
      </c>
      <c r="G9">
        <v>4.2000000000000003E-2</v>
      </c>
      <c r="H9">
        <v>0.41799999999999998</v>
      </c>
      <c r="I9">
        <v>4.2999999999999997E-2</v>
      </c>
      <c r="J9">
        <v>1.4319999999999999</v>
      </c>
      <c r="K9">
        <v>4.1000000000000002E-2</v>
      </c>
      <c r="L9">
        <v>0.19500000000000001</v>
      </c>
      <c r="N9" t="s">
        <v>11</v>
      </c>
      <c r="O9">
        <f>B9</f>
        <v>0.28100000000000003</v>
      </c>
      <c r="P9">
        <f>D9</f>
        <v>0.33200000000000002</v>
      </c>
      <c r="Q9">
        <f>F9</f>
        <v>0.43099999999999999</v>
      </c>
      <c r="R9">
        <f>H9</f>
        <v>0.41799999999999998</v>
      </c>
      <c r="S9">
        <f>J9</f>
        <v>1.4319999999999999</v>
      </c>
      <c r="T9">
        <f>L9</f>
        <v>0.19500000000000001</v>
      </c>
    </row>
    <row r="11" spans="1:20" x14ac:dyDescent="0.3">
      <c r="A11">
        <v>0.307</v>
      </c>
      <c r="B11">
        <v>4.1000000000000002E-2</v>
      </c>
      <c r="C11">
        <v>4.2999999999999997E-2</v>
      </c>
      <c r="D11">
        <v>0.04</v>
      </c>
      <c r="E11">
        <v>4.2000000000000003E-2</v>
      </c>
      <c r="F11">
        <v>4.2999999999999997E-2</v>
      </c>
      <c r="G11">
        <v>4.1000000000000002E-2</v>
      </c>
      <c r="H11">
        <v>4.2000000000000003E-2</v>
      </c>
      <c r="I11">
        <v>4.2999999999999997E-2</v>
      </c>
      <c r="J11">
        <v>4.2999999999999997E-2</v>
      </c>
      <c r="K11">
        <v>4.2000000000000003E-2</v>
      </c>
      <c r="L11">
        <v>0.04</v>
      </c>
      <c r="N11" t="s">
        <v>14</v>
      </c>
      <c r="O11" t="s">
        <v>2</v>
      </c>
    </row>
    <row r="12" spans="1:20" x14ac:dyDescent="0.3">
      <c r="A12">
        <v>0.35499999999999998</v>
      </c>
      <c r="B12">
        <v>0.04</v>
      </c>
      <c r="C12">
        <v>4.2000000000000003E-2</v>
      </c>
      <c r="D12">
        <v>0.04</v>
      </c>
      <c r="E12">
        <v>4.2000000000000003E-2</v>
      </c>
      <c r="F12">
        <v>4.2000000000000003E-2</v>
      </c>
      <c r="G12">
        <v>4.1000000000000002E-2</v>
      </c>
      <c r="H12">
        <v>4.2000000000000003E-2</v>
      </c>
      <c r="I12">
        <v>4.2999999999999997E-2</v>
      </c>
      <c r="J12">
        <v>4.2999999999999997E-2</v>
      </c>
      <c r="K12">
        <v>4.2000000000000003E-2</v>
      </c>
      <c r="L12">
        <v>0.04</v>
      </c>
      <c r="M12" t="s">
        <v>3</v>
      </c>
      <c r="O12" t="s">
        <v>4</v>
      </c>
      <c r="P12" t="s">
        <v>5</v>
      </c>
      <c r="Q12" t="s">
        <v>6</v>
      </c>
      <c r="R12" t="s">
        <v>7</v>
      </c>
      <c r="S12" t="s">
        <v>8</v>
      </c>
      <c r="T12" t="s">
        <v>9</v>
      </c>
    </row>
    <row r="13" spans="1:20" x14ac:dyDescent="0.3">
      <c r="N13" t="s">
        <v>10</v>
      </c>
      <c r="O13">
        <f>A21</f>
        <v>0.91800000000000004</v>
      </c>
      <c r="P13">
        <f>C21*4</f>
        <v>1.8839999999999999</v>
      </c>
      <c r="Q13">
        <f>E21*4</f>
        <v>2.3919999999999999</v>
      </c>
      <c r="R13">
        <f>G21</f>
        <v>5.7000000000000002E-2</v>
      </c>
      <c r="S13">
        <f>I21</f>
        <v>0.31</v>
      </c>
      <c r="T13">
        <f>K21</f>
        <v>0.47799999999999998</v>
      </c>
    </row>
    <row r="14" spans="1:20" x14ac:dyDescent="0.3">
      <c r="A14">
        <v>0.04</v>
      </c>
      <c r="B14">
        <v>0.16700000000000001</v>
      </c>
      <c r="C14">
        <v>4.2000000000000003E-2</v>
      </c>
      <c r="D14">
        <v>4.2000000000000003E-2</v>
      </c>
      <c r="E14">
        <v>4.2000000000000003E-2</v>
      </c>
      <c r="F14">
        <v>4.2000000000000003E-2</v>
      </c>
      <c r="G14">
        <v>4.1000000000000002E-2</v>
      </c>
      <c r="H14">
        <v>4.2999999999999997E-2</v>
      </c>
      <c r="I14">
        <v>4.2999999999999997E-2</v>
      </c>
      <c r="J14">
        <v>4.1000000000000002E-2</v>
      </c>
      <c r="K14">
        <v>4.2999999999999997E-2</v>
      </c>
      <c r="L14">
        <v>4.2999999999999997E-2</v>
      </c>
      <c r="N14" t="s">
        <v>11</v>
      </c>
      <c r="O14">
        <f>B24</f>
        <v>0.193</v>
      </c>
      <c r="P14">
        <f>D24</f>
        <v>0.22500000000000001</v>
      </c>
      <c r="Q14">
        <f>F24</f>
        <v>0.28799999999999998</v>
      </c>
      <c r="R14">
        <f>H24</f>
        <v>0.157</v>
      </c>
      <c r="S14">
        <f>J24</f>
        <v>0.39800000000000002</v>
      </c>
      <c r="T14">
        <f>L24</f>
        <v>9.0999999999999998E-2</v>
      </c>
    </row>
    <row r="15" spans="1:20" x14ac:dyDescent="0.3">
      <c r="A15">
        <v>0.04</v>
      </c>
      <c r="B15">
        <v>0.193</v>
      </c>
      <c r="C15">
        <v>4.2000000000000003E-2</v>
      </c>
      <c r="D15">
        <v>4.1000000000000002E-2</v>
      </c>
      <c r="E15">
        <v>4.2000000000000003E-2</v>
      </c>
      <c r="F15">
        <v>4.1000000000000002E-2</v>
      </c>
      <c r="G15">
        <v>4.1000000000000002E-2</v>
      </c>
      <c r="H15">
        <v>4.2000000000000003E-2</v>
      </c>
      <c r="I15">
        <v>4.2999999999999997E-2</v>
      </c>
      <c r="J15">
        <v>4.1000000000000002E-2</v>
      </c>
      <c r="K15">
        <v>4.2999999999999997E-2</v>
      </c>
      <c r="L15">
        <v>4.2999999999999997E-2</v>
      </c>
      <c r="M15" t="s">
        <v>12</v>
      </c>
      <c r="O15" t="s">
        <v>4</v>
      </c>
      <c r="P15" t="s">
        <v>5</v>
      </c>
      <c r="Q15" t="s">
        <v>6</v>
      </c>
      <c r="R15" t="s">
        <v>7</v>
      </c>
      <c r="S15" t="s">
        <v>8</v>
      </c>
      <c r="T15" t="s">
        <v>9</v>
      </c>
    </row>
    <row r="16" spans="1:20" x14ac:dyDescent="0.3">
      <c r="N16" t="s">
        <v>10</v>
      </c>
      <c r="O16">
        <f>A22</f>
        <v>0.92100000000000004</v>
      </c>
      <c r="P16">
        <f>C22*4</f>
        <v>1.8839999999999999</v>
      </c>
      <c r="Q16">
        <f>E22*4</f>
        <v>2.3319999999999999</v>
      </c>
      <c r="R16">
        <f>G22</f>
        <v>5.7000000000000002E-2</v>
      </c>
      <c r="S16">
        <f>I22</f>
        <v>0.32800000000000001</v>
      </c>
      <c r="T16">
        <f>K22</f>
        <v>0.46</v>
      </c>
    </row>
    <row r="17" spans="1:22" x14ac:dyDescent="0.3">
      <c r="A17" t="s">
        <v>1</v>
      </c>
      <c r="N17" t="s">
        <v>11</v>
      </c>
      <c r="O17">
        <f>B25</f>
        <v>0.193</v>
      </c>
      <c r="P17">
        <f>D25</f>
        <v>0.22500000000000001</v>
      </c>
      <c r="Q17">
        <f>F25</f>
        <v>0.28599999999999998</v>
      </c>
      <c r="R17">
        <f>G25</f>
        <v>4.2000000000000003E-2</v>
      </c>
      <c r="S17">
        <f>J25</f>
        <v>0.45</v>
      </c>
      <c r="T17">
        <f>L25</f>
        <v>9.5000000000000001E-2</v>
      </c>
    </row>
    <row r="18" spans="1:22" x14ac:dyDescent="0.3">
      <c r="A18" s="1">
        <v>0</v>
      </c>
    </row>
    <row r="19" spans="1:22" x14ac:dyDescent="0.3">
      <c r="A19" s="1">
        <v>3.4722222222222224E-4</v>
      </c>
      <c r="O19" s="2">
        <f>AVERAGE(O5,O8)</f>
        <v>0.98250000000000004</v>
      </c>
      <c r="P19" s="2">
        <f t="shared" ref="P19:T20" si="0">AVERAGE(P5,P8)</f>
        <v>2.5339999999999998</v>
      </c>
      <c r="Q19" s="2">
        <f t="shared" si="0"/>
        <v>2.617</v>
      </c>
      <c r="R19" s="2">
        <f t="shared" si="0"/>
        <v>0.1195</v>
      </c>
      <c r="S19" s="2">
        <f t="shared" si="0"/>
        <v>0.40200000000000002</v>
      </c>
      <c r="T19" s="2">
        <f t="shared" si="0"/>
        <v>0.8135</v>
      </c>
    </row>
    <row r="20" spans="1:22" x14ac:dyDescent="0.3">
      <c r="O20" s="2">
        <f>AVERAGE(O6,O9)</f>
        <v>0.28000000000000003</v>
      </c>
      <c r="P20" s="2">
        <f t="shared" si="0"/>
        <v>0.33250000000000002</v>
      </c>
      <c r="Q20" s="2">
        <f t="shared" si="0"/>
        <v>0.443</v>
      </c>
      <c r="R20" s="2">
        <f t="shared" si="0"/>
        <v>0.41049999999999998</v>
      </c>
      <c r="S20" s="2">
        <f t="shared" si="0"/>
        <v>1.427</v>
      </c>
      <c r="T20" s="2">
        <f t="shared" si="0"/>
        <v>0.187</v>
      </c>
    </row>
    <row r="21" spans="1:22" x14ac:dyDescent="0.3">
      <c r="A21">
        <v>0.91800000000000004</v>
      </c>
      <c r="B21">
        <v>3.6999999999999998E-2</v>
      </c>
      <c r="C21">
        <v>0.47099999999999997</v>
      </c>
      <c r="D21">
        <v>0.04</v>
      </c>
      <c r="E21">
        <v>0.59799999999999998</v>
      </c>
      <c r="F21">
        <v>3.9E-2</v>
      </c>
      <c r="G21">
        <v>5.7000000000000002E-2</v>
      </c>
      <c r="H21">
        <v>3.9E-2</v>
      </c>
      <c r="I21">
        <v>0.31</v>
      </c>
      <c r="J21">
        <v>0.04</v>
      </c>
      <c r="K21">
        <v>0.47799999999999998</v>
      </c>
      <c r="L21">
        <v>4.1000000000000002E-2</v>
      </c>
      <c r="V21" t="s">
        <v>15</v>
      </c>
    </row>
    <row r="22" spans="1:22" x14ac:dyDescent="0.3">
      <c r="A22">
        <v>0.92100000000000004</v>
      </c>
      <c r="B22">
        <v>3.7999999999999999E-2</v>
      </c>
      <c r="C22">
        <v>0.47099999999999997</v>
      </c>
      <c r="D22">
        <v>0.04</v>
      </c>
      <c r="E22">
        <v>0.58299999999999996</v>
      </c>
      <c r="F22">
        <v>3.9E-2</v>
      </c>
      <c r="G22">
        <v>5.7000000000000002E-2</v>
      </c>
      <c r="H22">
        <v>0.04</v>
      </c>
      <c r="I22">
        <v>0.32800000000000001</v>
      </c>
      <c r="J22">
        <v>0.04</v>
      </c>
      <c r="K22">
        <v>0.46</v>
      </c>
      <c r="L22">
        <v>4.2000000000000003E-2</v>
      </c>
      <c r="O22" t="s">
        <v>4</v>
      </c>
      <c r="P22" t="s">
        <v>5</v>
      </c>
      <c r="Q22" t="s">
        <v>6</v>
      </c>
      <c r="R22" t="s">
        <v>7</v>
      </c>
      <c r="S22" t="s">
        <v>8</v>
      </c>
      <c r="T22" t="s">
        <v>9</v>
      </c>
    </row>
    <row r="23" spans="1:22" x14ac:dyDescent="0.3">
      <c r="N23" t="s">
        <v>10</v>
      </c>
      <c r="O23" s="2">
        <f>O19*0.3888-0.0034</f>
        <v>0.37859599999999999</v>
      </c>
      <c r="P23" s="2">
        <f t="shared" ref="P23:T24" si="1">P19*0.3888-0.0034</f>
        <v>0.98181919999999989</v>
      </c>
      <c r="Q23" s="2">
        <f t="shared" si="1"/>
        <v>1.0140895999999999</v>
      </c>
      <c r="R23" s="2">
        <f t="shared" si="1"/>
        <v>4.3061599999999998E-2</v>
      </c>
      <c r="S23" s="2">
        <f t="shared" si="1"/>
        <v>0.15289760000000002</v>
      </c>
      <c r="T23" s="2">
        <f t="shared" si="1"/>
        <v>0.31288879999999997</v>
      </c>
    </row>
    <row r="24" spans="1:22" x14ac:dyDescent="0.3">
      <c r="A24">
        <v>3.9E-2</v>
      </c>
      <c r="B24">
        <v>0.193</v>
      </c>
      <c r="C24">
        <v>3.9E-2</v>
      </c>
      <c r="D24">
        <v>0.22500000000000001</v>
      </c>
      <c r="E24">
        <v>3.9E-2</v>
      </c>
      <c r="F24">
        <v>0.28799999999999998</v>
      </c>
      <c r="G24">
        <v>4.2999999999999997E-2</v>
      </c>
      <c r="H24">
        <v>0.157</v>
      </c>
      <c r="I24">
        <v>4.1000000000000002E-2</v>
      </c>
      <c r="J24">
        <v>0.39800000000000002</v>
      </c>
      <c r="K24">
        <v>3.9E-2</v>
      </c>
      <c r="L24">
        <v>9.0999999999999998E-2</v>
      </c>
      <c r="N24" t="s">
        <v>11</v>
      </c>
      <c r="O24" s="2">
        <f>O20*0.3888-0.0034</f>
        <v>0.105464</v>
      </c>
      <c r="P24" s="2">
        <f t="shared" si="1"/>
        <v>0.12587600000000002</v>
      </c>
      <c r="Q24" s="2">
        <f t="shared" si="1"/>
        <v>0.1688384</v>
      </c>
      <c r="R24" s="2">
        <f t="shared" si="1"/>
        <v>0.15620239999999999</v>
      </c>
      <c r="S24" s="2">
        <f t="shared" si="1"/>
        <v>0.55141760000000006</v>
      </c>
      <c r="T24" s="2">
        <f t="shared" si="1"/>
        <v>6.9305599999999995E-2</v>
      </c>
    </row>
    <row r="25" spans="1:22" x14ac:dyDescent="0.3">
      <c r="A25">
        <v>3.9E-2</v>
      </c>
      <c r="B25">
        <v>0.193</v>
      </c>
      <c r="C25">
        <v>3.7999999999999999E-2</v>
      </c>
      <c r="D25">
        <v>0.22500000000000001</v>
      </c>
      <c r="E25">
        <v>3.7999999999999999E-2</v>
      </c>
      <c r="F25">
        <v>0.28599999999999998</v>
      </c>
      <c r="G25">
        <v>4.2000000000000003E-2</v>
      </c>
      <c r="H25">
        <v>0.159</v>
      </c>
      <c r="I25">
        <v>0.04</v>
      </c>
      <c r="J25">
        <v>0.45</v>
      </c>
      <c r="K25">
        <v>3.9E-2</v>
      </c>
      <c r="L25">
        <v>9.5000000000000001E-2</v>
      </c>
      <c r="O25" s="2"/>
      <c r="P25" s="2"/>
      <c r="Q25" s="2"/>
    </row>
    <row r="27" spans="1:22" x14ac:dyDescent="0.3">
      <c r="A27">
        <v>0.19</v>
      </c>
      <c r="B27">
        <v>3.7999999999999999E-2</v>
      </c>
      <c r="C27">
        <v>0.04</v>
      </c>
      <c r="D27">
        <v>3.7999999999999999E-2</v>
      </c>
      <c r="E27">
        <v>0.04</v>
      </c>
      <c r="F27">
        <v>0.04</v>
      </c>
      <c r="G27">
        <v>3.9E-2</v>
      </c>
      <c r="H27">
        <v>0.04</v>
      </c>
      <c r="I27">
        <v>0.04</v>
      </c>
      <c r="J27">
        <v>4.1000000000000002E-2</v>
      </c>
      <c r="K27">
        <v>0.04</v>
      </c>
      <c r="L27">
        <v>3.7999999999999999E-2</v>
      </c>
      <c r="N27" t="s">
        <v>18</v>
      </c>
      <c r="O27" t="str">
        <f>O22</f>
        <v>1% G</v>
      </c>
      <c r="P27" t="str">
        <f>P22</f>
        <v>5%G</v>
      </c>
      <c r="Q27" t="str">
        <f>Q22</f>
        <v>10% G</v>
      </c>
      <c r="R27" t="s">
        <v>17</v>
      </c>
      <c r="S27" s="2">
        <f>AVERAGE(R23:S23,O24:R24,T24)</f>
        <v>0.11737794285714286</v>
      </c>
    </row>
    <row r="28" spans="1:22" x14ac:dyDescent="0.3">
      <c r="A28">
        <v>0.21099999999999999</v>
      </c>
      <c r="B28">
        <v>3.7999999999999999E-2</v>
      </c>
      <c r="C28">
        <v>0.04</v>
      </c>
      <c r="D28">
        <v>3.7999999999999999E-2</v>
      </c>
      <c r="E28">
        <v>0.04</v>
      </c>
      <c r="F28">
        <v>3.9E-2</v>
      </c>
      <c r="G28">
        <v>3.9E-2</v>
      </c>
      <c r="H28">
        <v>0.04</v>
      </c>
      <c r="I28">
        <v>0.04</v>
      </c>
      <c r="J28">
        <v>4.1000000000000002E-2</v>
      </c>
      <c r="K28">
        <v>0.04</v>
      </c>
      <c r="L28">
        <v>3.7999999999999999E-2</v>
      </c>
      <c r="M28" t="s">
        <v>16</v>
      </c>
      <c r="N28">
        <v>0</v>
      </c>
      <c r="O28" s="2">
        <f>O23-0.117</f>
        <v>0.261596</v>
      </c>
      <c r="P28" s="2">
        <f t="shared" ref="P28:Q28" si="2">P23-0.117</f>
        <v>0.8648191999999999</v>
      </c>
      <c r="Q28" s="2">
        <f t="shared" si="2"/>
        <v>0.89708959999999993</v>
      </c>
    </row>
    <row r="30" spans="1:22" x14ac:dyDescent="0.3">
      <c r="A30">
        <v>3.7999999999999999E-2</v>
      </c>
      <c r="B30">
        <v>0.14599999999999999</v>
      </c>
      <c r="C30">
        <v>0.04</v>
      </c>
      <c r="D30">
        <v>3.9E-2</v>
      </c>
      <c r="E30">
        <v>0.04</v>
      </c>
      <c r="F30">
        <v>3.9E-2</v>
      </c>
      <c r="G30">
        <v>3.9E-2</v>
      </c>
      <c r="H30">
        <v>0.04</v>
      </c>
      <c r="I30">
        <v>4.1000000000000002E-2</v>
      </c>
      <c r="J30">
        <v>0.04</v>
      </c>
      <c r="K30">
        <v>4.1000000000000002E-2</v>
      </c>
      <c r="L30">
        <v>0.04</v>
      </c>
      <c r="M30" t="s">
        <v>20</v>
      </c>
      <c r="N30" t="s">
        <v>23</v>
      </c>
      <c r="O30">
        <v>5.7000000000000002E-2</v>
      </c>
      <c r="P30">
        <v>0.28299999999999997</v>
      </c>
      <c r="Q30">
        <v>0.57499999999999996</v>
      </c>
    </row>
    <row r="31" spans="1:22" x14ac:dyDescent="0.3">
      <c r="A31">
        <v>3.7999999999999999E-2</v>
      </c>
      <c r="B31">
        <v>0.14599999999999999</v>
      </c>
      <c r="C31">
        <v>3.9E-2</v>
      </c>
      <c r="D31">
        <v>3.9E-2</v>
      </c>
      <c r="E31">
        <v>3.9E-2</v>
      </c>
      <c r="F31">
        <v>3.9E-2</v>
      </c>
      <c r="G31">
        <v>3.9E-2</v>
      </c>
      <c r="H31">
        <v>0.04</v>
      </c>
      <c r="I31">
        <v>0.04</v>
      </c>
      <c r="J31">
        <v>3.9E-2</v>
      </c>
      <c r="K31">
        <v>4.1000000000000002E-2</v>
      </c>
      <c r="L31">
        <v>0.04</v>
      </c>
      <c r="M31" t="s">
        <v>19</v>
      </c>
      <c r="N31">
        <v>0</v>
      </c>
      <c r="O31" s="3">
        <f>O28/((666.578)*2)</f>
        <v>1.9622309767199038E-4</v>
      </c>
      <c r="P31" s="3">
        <f>P28/((666.578)*2)</f>
        <v>6.4870067719006628E-4</v>
      </c>
      <c r="Q31" s="3">
        <f>Q28/((666.578)*2)</f>
        <v>6.7290669659064652E-4</v>
      </c>
    </row>
    <row r="32" spans="1:22" x14ac:dyDescent="0.3">
      <c r="M32" t="s">
        <v>21</v>
      </c>
      <c r="N32" t="s">
        <v>24</v>
      </c>
      <c r="O32">
        <f>1/O30</f>
        <v>17.543859649122805</v>
      </c>
      <c r="P32">
        <f>1/P30</f>
        <v>3.5335689045936398</v>
      </c>
      <c r="Q32">
        <f>1/Q30</f>
        <v>1.7391304347826089</v>
      </c>
    </row>
    <row r="33" spans="13:17" x14ac:dyDescent="0.3">
      <c r="M33" t="s">
        <v>22</v>
      </c>
      <c r="N33" t="s">
        <v>24</v>
      </c>
      <c r="O33" s="3">
        <f>1/O31</f>
        <v>5096.2400036697809</v>
      </c>
      <c r="P33" s="3">
        <f t="shared" ref="P33:Q33" si="3">1/P31</f>
        <v>1541.5430184713753</v>
      </c>
      <c r="Q33" s="3">
        <f t="shared" si="3"/>
        <v>1486.0901296815837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8_29_GLY2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Issac Li</dc:creator>
  <cp:lastModifiedBy>Issac Li</cp:lastModifiedBy>
  <dcterms:created xsi:type="dcterms:W3CDTF">2015-09-03T21:05:38Z</dcterms:created>
  <dcterms:modified xsi:type="dcterms:W3CDTF">2015-09-18T10:00:14Z</dcterms:modified>
</cp:coreProperties>
</file>